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Sophie Matthys</author>
  </authors>
  <commentList>
    <comment ref="D18" authorId="0">
      <text>
        <r>
          <rPr>
            <b/>
            <sz val="9"/>
            <rFont val="Tahoma"/>
            <family val="2"/>
          </rPr>
          <t>Sophie Matthys:</t>
        </r>
        <r>
          <rPr>
            <sz val="9"/>
            <rFont val="Tahoma"/>
            <family val="2"/>
          </rPr>
          <t xml:space="preserve">
total sales minus what Scrip charges us
</t>
        </r>
      </text>
    </comment>
  </commentList>
</comments>
</file>

<file path=xl/sharedStrings.xml><?xml version="1.0" encoding="utf-8"?>
<sst xmlns="http://schemas.openxmlformats.org/spreadsheetml/2006/main" count="30" uniqueCount="30">
  <si>
    <t>Erin School PTC-Financial Results- School Year 2014-2015</t>
  </si>
  <si>
    <t>Date Range</t>
  </si>
  <si>
    <t>BUDGET                                (expenses)</t>
  </si>
  <si>
    <t>ACTUALS</t>
  </si>
  <si>
    <t>expenses</t>
  </si>
  <si>
    <t>revenue</t>
  </si>
  <si>
    <t>net profit</t>
  </si>
  <si>
    <t>Box Tops/Labels for Education</t>
  </si>
  <si>
    <t>Holiday Craft Day</t>
  </si>
  <si>
    <t>College Scholarship</t>
  </si>
  <si>
    <t>Concessions</t>
  </si>
  <si>
    <t>Fall Fest</t>
  </si>
  <si>
    <t>Fun Fair</t>
  </si>
  <si>
    <t>Grandparents Day</t>
  </si>
  <si>
    <t>Market Day</t>
  </si>
  <si>
    <t>Movie Night</t>
  </si>
  <si>
    <t>Robert's Night</t>
  </si>
  <si>
    <t>School Mall</t>
  </si>
  <si>
    <t>Scrip</t>
  </si>
  <si>
    <t>Staff Appreciation Week</t>
  </si>
  <si>
    <t>Party Lite</t>
  </si>
  <si>
    <t>Support Requests</t>
  </si>
  <si>
    <t>Miscellaneous</t>
  </si>
  <si>
    <t>TOTAL</t>
  </si>
  <si>
    <t>* Concessions Revenue includes $138.50 from Fall Fest</t>
  </si>
  <si>
    <t>Checking account balance 07/01/2014</t>
  </si>
  <si>
    <t>Checking account balance 06/30/2015</t>
  </si>
  <si>
    <t>Bingo account balance 07/01/2014</t>
  </si>
  <si>
    <t>Bingo account balance 6/30/2015</t>
  </si>
  <si>
    <t>7/01/2014 thru 6/30/2015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</si>
</sst>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&quot;$&quot;#,##0"/>
    <numFmt numFmtId="166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30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70C0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" fontId="0" fillId="0" borderId="11" xfId="0" applyNumberFormat="1" applyBorder="1" applyAlignment="1">
      <alignment horizontal="center" vertical="center"/>
    </xf>
    <xf numFmtId="5" fontId="5" fillId="0" borderId="11" xfId="0" applyNumberFormat="1" applyFont="1" applyBorder="1" applyAlignment="1">
      <alignment horizontal="center" vertical="center"/>
    </xf>
    <xf numFmtId="5" fontId="0" fillId="0" borderId="0" xfId="0" applyNumberFormat="1" applyAlignment="1">
      <alignment/>
    </xf>
    <xf numFmtId="0" fontId="0" fillId="0" borderId="11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41" fillId="0" borderId="11" xfId="0" applyFont="1" applyBorder="1" applyAlignment="1">
      <alignment horizontal="center" vertical="center"/>
    </xf>
    <xf numFmtId="5" fontId="41" fillId="0" borderId="11" xfId="0" applyNumberFormat="1" applyFont="1" applyBorder="1" applyAlignment="1">
      <alignment horizontal="center" vertical="center"/>
    </xf>
    <xf numFmtId="7" fontId="41" fillId="0" borderId="0" xfId="0" applyNumberFormat="1" applyFont="1" applyAlignment="1">
      <alignment/>
    </xf>
    <xf numFmtId="0" fontId="4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top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7" fontId="0" fillId="0" borderId="0" xfId="0" applyNumberFormat="1" applyAlignment="1">
      <alignment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30.140625" style="0" customWidth="1"/>
    <col min="2" max="2" width="26.57421875" style="0" customWidth="1"/>
    <col min="3" max="3" width="15.57421875" style="0" customWidth="1"/>
    <col min="4" max="5" width="14.140625" style="0" customWidth="1"/>
    <col min="6" max="6" width="12.421875" style="0" customWidth="1"/>
    <col min="7" max="7" width="12.00390625" style="0" bestFit="1" customWidth="1"/>
    <col min="8" max="8" width="10.8515625" style="0" bestFit="1" customWidth="1"/>
  </cols>
  <sheetData>
    <row r="1" ht="21">
      <c r="A1" s="1" t="s">
        <v>0</v>
      </c>
    </row>
    <row r="3" spans="1:4" ht="15.75">
      <c r="A3" s="2" t="s">
        <v>1</v>
      </c>
      <c r="B3" s="3" t="s">
        <v>29</v>
      </c>
      <c r="C3" s="3"/>
      <c r="D3" s="4"/>
    </row>
    <row r="5" spans="2:5" ht="15.75">
      <c r="B5" s="22" t="s">
        <v>2</v>
      </c>
      <c r="C5" s="24" t="s">
        <v>3</v>
      </c>
      <c r="D5" s="24"/>
      <c r="E5" s="24"/>
    </row>
    <row r="6" spans="2:5" ht="15">
      <c r="B6" s="23"/>
      <c r="C6" s="5" t="s">
        <v>4</v>
      </c>
      <c r="D6" s="5" t="s">
        <v>5</v>
      </c>
      <c r="E6" s="5" t="s">
        <v>6</v>
      </c>
    </row>
    <row r="7" spans="1:5" ht="19.5" customHeight="1">
      <c r="A7" s="6" t="s">
        <v>7</v>
      </c>
      <c r="B7" s="7">
        <v>200</v>
      </c>
      <c r="C7" s="7">
        <f>9.95+13.33+104.22+9+90.44</f>
        <v>226.94</v>
      </c>
      <c r="D7" s="7">
        <f>735.1+540.5</f>
        <v>1275.6</v>
      </c>
      <c r="E7" s="7">
        <f>D7-C7</f>
        <v>1048.6599999999999</v>
      </c>
    </row>
    <row r="8" spans="1:5" ht="19.5" customHeight="1">
      <c r="A8" s="6" t="s">
        <v>8</v>
      </c>
      <c r="B8" s="7">
        <v>400</v>
      </c>
      <c r="C8" s="7">
        <f>71.92+83.51+74.75</f>
        <v>230.18</v>
      </c>
      <c r="D8" s="7">
        <v>0</v>
      </c>
      <c r="E8" s="7">
        <f aca="true" t="shared" si="0" ref="E8:E22">D8-C8</f>
        <v>-230.18</v>
      </c>
    </row>
    <row r="9" spans="1:7" ht="19.5" customHeight="1">
      <c r="A9" s="6" t="s">
        <v>9</v>
      </c>
      <c r="B9" s="8">
        <v>2000</v>
      </c>
      <c r="C9" s="7">
        <f>1000+1000</f>
        <v>2000</v>
      </c>
      <c r="D9" s="7">
        <v>0</v>
      </c>
      <c r="E9" s="7">
        <f t="shared" si="0"/>
        <v>-2000</v>
      </c>
      <c r="G9" s="9"/>
    </row>
    <row r="10" spans="1:6" ht="19.5" customHeight="1">
      <c r="A10" s="10" t="s">
        <v>10</v>
      </c>
      <c r="B10" s="7">
        <v>500</v>
      </c>
      <c r="C10" s="7">
        <f>307.69+8.32+10.32+91.81+19.52+72.09+19.48+11+141.25+14+10.76+13.47+3.98+20.26+105.09+11.8+29.46+49.32+27.3</f>
        <v>966.9200000000001</v>
      </c>
      <c r="D10" s="7">
        <f>156.09+61.25+54+56.5+130.5+76.75+52.75+86.5+61.05+90+68.75+89.5+52.75+73+80.5+86.45+79.25+72.5+89.5+64.75+89.75+59.06+7+78.5+84.25+99.75+87.25+52.15+63+68+10+27.6</f>
        <v>2308.6499999999996</v>
      </c>
      <c r="E10" s="7">
        <f>D10-C10</f>
        <v>1341.7299999999996</v>
      </c>
      <c r="F10" s="11"/>
    </row>
    <row r="11" spans="1:5" ht="19.5" customHeight="1">
      <c r="A11" s="6" t="s">
        <v>11</v>
      </c>
      <c r="B11" s="7">
        <v>400</v>
      </c>
      <c r="C11" s="7">
        <f>96.18+39.7+16.41+153.51+12.97</f>
        <v>318.77</v>
      </c>
      <c r="D11" s="7">
        <v>138</v>
      </c>
      <c r="E11" s="7">
        <f t="shared" si="0"/>
        <v>-180.76999999999998</v>
      </c>
    </row>
    <row r="12" spans="1:7" ht="19.5" customHeight="1">
      <c r="A12" s="6" t="s">
        <v>12</v>
      </c>
      <c r="B12" s="7">
        <v>5500</v>
      </c>
      <c r="C12" s="7">
        <f>215.39+68.6+52+61.06+16.17+38.35+1000+250+250+100+100+100+50+50+20+20+20+20+20+600-600+89.86+184.48+125+578.11-115+502.96+328.01+359.84+190.75</f>
        <v>4695.580000000001</v>
      </c>
      <c r="D12" s="7">
        <f>230+775+950+560+2778+10351.1+240+189</f>
        <v>16073.1</v>
      </c>
      <c r="E12" s="7">
        <f t="shared" si="0"/>
        <v>11377.52</v>
      </c>
      <c r="G12" s="9"/>
    </row>
    <row r="13" spans="1:5" ht="19.5" customHeight="1">
      <c r="A13" s="6" t="s">
        <v>13</v>
      </c>
      <c r="B13" s="7">
        <v>750</v>
      </c>
      <c r="C13" s="7">
        <f>103.82</f>
        <v>103.82</v>
      </c>
      <c r="D13" s="7">
        <v>0</v>
      </c>
      <c r="E13" s="7">
        <f t="shared" si="0"/>
        <v>-103.82</v>
      </c>
    </row>
    <row r="14" spans="1:7" ht="19.5" customHeight="1">
      <c r="A14" s="6" t="s">
        <v>14</v>
      </c>
      <c r="B14" s="7">
        <v>0</v>
      </c>
      <c r="C14" s="7">
        <v>0</v>
      </c>
      <c r="D14" s="7">
        <f>136.27+139.08+288.25-68.7+57.19+64.95+106.48+93.48+59.41+71.85+121.77+64.4</f>
        <v>1134.4300000000003</v>
      </c>
      <c r="E14" s="7">
        <f t="shared" si="0"/>
        <v>1134.4300000000003</v>
      </c>
      <c r="G14" s="9"/>
    </row>
    <row r="15" spans="1:5" ht="19.5" customHeight="1">
      <c r="A15" s="6" t="s">
        <v>15</v>
      </c>
      <c r="B15" s="7">
        <v>200</v>
      </c>
      <c r="C15" s="7">
        <v>0</v>
      </c>
      <c r="D15" s="7">
        <v>0</v>
      </c>
      <c r="E15" s="7">
        <f>D15-C15</f>
        <v>0</v>
      </c>
    </row>
    <row r="16" spans="1:5" ht="19.5" customHeight="1">
      <c r="A16" s="6" t="s">
        <v>16</v>
      </c>
      <c r="B16" s="7">
        <v>0</v>
      </c>
      <c r="C16" s="7">
        <v>0</v>
      </c>
      <c r="D16" s="7">
        <v>0</v>
      </c>
      <c r="E16" s="7">
        <f t="shared" si="0"/>
        <v>0</v>
      </c>
    </row>
    <row r="17" spans="1:7" ht="19.5" customHeight="1">
      <c r="A17" s="6" t="s">
        <v>17</v>
      </c>
      <c r="B17" s="7">
        <v>0</v>
      </c>
      <c r="C17" s="7">
        <v>0</v>
      </c>
      <c r="D17" s="7">
        <v>846.11</v>
      </c>
      <c r="E17" s="7">
        <f t="shared" si="0"/>
        <v>846.11</v>
      </c>
      <c r="G17" s="9"/>
    </row>
    <row r="18" spans="1:5" ht="19.5" customHeight="1">
      <c r="A18" s="6" t="s">
        <v>18</v>
      </c>
      <c r="B18" s="7">
        <v>0</v>
      </c>
      <c r="C18" s="7">
        <v>0</v>
      </c>
      <c r="D18" s="7">
        <f>675-637.87+100+2115+1125-3158.32+1070+550+225-1505.17-216.6+300-283.75+1010+120-1079.25</f>
        <v>409.03999999999996</v>
      </c>
      <c r="E18" s="7">
        <f t="shared" si="0"/>
        <v>409.03999999999996</v>
      </c>
    </row>
    <row r="19" spans="1:7" ht="19.5" customHeight="1">
      <c r="A19" s="6" t="s">
        <v>19</v>
      </c>
      <c r="B19" s="7">
        <v>600</v>
      </c>
      <c r="C19" s="7">
        <v>550</v>
      </c>
      <c r="D19" s="7">
        <v>0</v>
      </c>
      <c r="E19" s="7">
        <f t="shared" si="0"/>
        <v>-550</v>
      </c>
      <c r="G19" s="9"/>
    </row>
    <row r="20" spans="1:5" ht="19.5" customHeight="1">
      <c r="A20" s="6" t="s">
        <v>20</v>
      </c>
      <c r="B20" s="7">
        <v>50</v>
      </c>
      <c r="C20" s="7">
        <f>95</f>
        <v>95</v>
      </c>
      <c r="D20" s="7">
        <f>2022.58-994.5+45</f>
        <v>1073.08</v>
      </c>
      <c r="E20" s="7">
        <f t="shared" si="0"/>
        <v>978.0799999999999</v>
      </c>
    </row>
    <row r="21" spans="1:5" ht="19.5" customHeight="1">
      <c r="A21" s="6" t="s">
        <v>21</v>
      </c>
      <c r="B21" s="7">
        <v>1000</v>
      </c>
      <c r="C21" s="7">
        <f>225+37.73+43-43+2985+735</f>
        <v>3982.73</v>
      </c>
      <c r="D21" s="7">
        <v>0</v>
      </c>
      <c r="E21" s="7">
        <f t="shared" si="0"/>
        <v>-3982.73</v>
      </c>
    </row>
    <row r="22" spans="1:5" ht="19.5" customHeight="1">
      <c r="A22" s="6" t="s">
        <v>22</v>
      </c>
      <c r="B22" s="7">
        <v>1000</v>
      </c>
      <c r="C22" s="7">
        <f>94.22+40.03+73.5+13.67+36.83+25.96+4.93+93.3+897+223.91+288</f>
        <v>1791.3500000000001</v>
      </c>
      <c r="D22" s="7">
        <f>350+102.51+73.49+127.95+266.88+394.35+122.27+17</f>
        <v>1454.45</v>
      </c>
      <c r="E22" s="7">
        <f t="shared" si="0"/>
        <v>-336.9000000000001</v>
      </c>
    </row>
    <row r="23" spans="1:8" s="2" customFormat="1" ht="19.5" customHeight="1">
      <c r="A23" s="12" t="s">
        <v>23</v>
      </c>
      <c r="B23" s="13">
        <f>SUM(B7:B22)</f>
        <v>12600</v>
      </c>
      <c r="C23" s="13">
        <f>SUM(C7:C22)</f>
        <v>14961.29</v>
      </c>
      <c r="D23" s="13">
        <f>SUM(D7:D22)</f>
        <v>24712.460000000003</v>
      </c>
      <c r="E23" s="13">
        <f>SUM(E7:E22)</f>
        <v>9751.170000000002</v>
      </c>
      <c r="F23" s="14"/>
      <c r="G23" s="14"/>
      <c r="H23" s="14"/>
    </row>
    <row r="24" ht="15">
      <c r="A24" s="15" t="s">
        <v>24</v>
      </c>
    </row>
    <row r="25" spans="1:6" ht="15">
      <c r="A25" s="16" t="s">
        <v>25</v>
      </c>
      <c r="C25" s="17">
        <v>12712.55</v>
      </c>
      <c r="D25" s="18"/>
      <c r="F25" s="19"/>
    </row>
    <row r="26" spans="1:6" ht="15" customHeight="1">
      <c r="A26" s="20" t="s">
        <v>26</v>
      </c>
      <c r="C26" s="21">
        <v>22463.720000000016</v>
      </c>
      <c r="D26" s="17"/>
      <c r="F26" s="19"/>
    </row>
    <row r="27" spans="1:4" ht="15" customHeight="1">
      <c r="A27" s="20" t="s">
        <v>27</v>
      </c>
      <c r="C27" s="21">
        <v>122.27</v>
      </c>
      <c r="D27" s="17"/>
    </row>
    <row r="28" spans="1:4" ht="15">
      <c r="A28" s="20" t="s">
        <v>28</v>
      </c>
      <c r="C28" s="21">
        <v>0</v>
      </c>
      <c r="D28" s="17"/>
    </row>
  </sheetData>
  <sheetProtection/>
  <mergeCells count="2">
    <mergeCell ref="B5:B6"/>
    <mergeCell ref="C5:E5"/>
  </mergeCells>
  <printOptions/>
  <pageMargins left="0.7" right="0.7" top="0.75" bottom="0.75" header="0.3" footer="0.3"/>
  <pageSetup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Matthys</dc:creator>
  <cp:keywords/>
  <dc:description/>
  <cp:lastModifiedBy>MW2323</cp:lastModifiedBy>
  <cp:lastPrinted>2015-09-16T14:14:08Z</cp:lastPrinted>
  <dcterms:created xsi:type="dcterms:W3CDTF">2015-09-16T14:02:52Z</dcterms:created>
  <dcterms:modified xsi:type="dcterms:W3CDTF">2015-09-27T22:09:23Z</dcterms:modified>
  <cp:category/>
  <cp:version/>
  <cp:contentType/>
  <cp:contentStatus/>
</cp:coreProperties>
</file>